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'Лист1'!$A$1:$F$63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<sst xmlns="http://schemas.openxmlformats.org/spreadsheetml/2006/main" count="226" uniqueCount="140">
  <si>
    <t>муниципального образования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</si>
  <si>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</si>
  <si>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</si>
  <si>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</si>
  <si>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</si>
  <si>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</si>
  <si>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</si>
  <si>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</si>
  <si>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</si>
  <si>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</si>
  <si>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</si>
  <si>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</si>
  <si>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</si>
  <si>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</si>
  <si>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</si>
  <si>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</si>
  <si>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</si>
  <si>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</si>
  <si>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</si>
  <si>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</si>
  <si>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</si>
  <si>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</si>
  <si>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</si>
  <si>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Дорожное хозяйство (дорожные фонды)</t>
  </si>
  <si>
    <t>09</t>
  </si>
  <si>
    <t>Национальная экономика</t>
  </si>
  <si>
    <t>05</t>
  </si>
  <si>
    <t>Итого по бюджету</t>
  </si>
  <si>
    <t>111</t>
  </si>
  <si>
    <t>07</t>
  </si>
  <si>
    <t>020 00 02</t>
  </si>
  <si>
    <t>020 00 00</t>
  </si>
  <si>
    <t>Проведение выборов и референдумов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</si>
  <si>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</si>
  <si>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</si>
  <si>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</si>
  <si>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</si>
  <si>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Национальная безопасность и правоохранительная деятельность</t>
  </si>
  <si>
    <t>12</t>
  </si>
  <si>
    <t>Другие вопросы в области национальной экономики</t>
  </si>
  <si>
    <t>10</t>
  </si>
  <si>
    <t>11</t>
  </si>
  <si>
    <t>Культура, кинематография</t>
  </si>
  <si>
    <t>08</t>
  </si>
  <si>
    <t>Культура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</si>
  <si>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</si>
  <si>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</si>
  <si>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</si>
  <si>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</si>
  <si>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</si>
  <si>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</si>
  <si>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</si>
  <si>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</si>
  <si>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</si>
  <si>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</si>
  <si>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</si>
  <si>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</si>
  <si>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</si>
  <si>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</si>
  <si>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</si>
  <si>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</si>
  <si>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</si>
  <si>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</si>
  <si>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</si>
  <si>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</si>
  <si>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</si>
  <si>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</si>
  <si>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</si>
  <si>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</si>
  <si>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</si>
  <si>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</si>
  <si>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</si>
  <si>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</si>
  <si>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</si>
  <si>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</si>
  <si>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</si>
  <si>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</si>
  <si>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</si>
  <si>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</si>
  <si>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070 00 00</t>
  </si>
  <si>
    <t>070 05 00</t>
  </si>
  <si>
    <t>070 05 01</t>
  </si>
  <si>
    <t>870</t>
  </si>
  <si>
    <t>Резервные фонды</t>
  </si>
  <si>
    <t>Резервный фонд муниципального образования "Кузоватовский район"</t>
  </si>
  <si>
    <t>Резервные фонды муниципальных образований</t>
  </si>
  <si>
    <t>Резервные средства</t>
  </si>
  <si>
    <t>Жилищно-коммунальное хозяйство</t>
  </si>
  <si>
    <t>0500</t>
  </si>
  <si>
    <t>0505</t>
  </si>
  <si>
    <t>0111</t>
  </si>
  <si>
    <t>1102</t>
  </si>
  <si>
    <t>0502</t>
  </si>
  <si>
    <t>0501</t>
  </si>
  <si>
    <t>0503</t>
  </si>
  <si>
    <t>1002</t>
  </si>
  <si>
    <t>1006</t>
  </si>
  <si>
    <t>0408</t>
  </si>
  <si>
    <t>0406</t>
  </si>
  <si>
    <t>202 00 00</t>
  </si>
  <si>
    <t>202 67 00</t>
  </si>
  <si>
    <t>Учреждения в сфере гражданской защиты и пожарной безопасности</t>
  </si>
  <si>
    <t>Функционирование органов в сфере национальной безопасности и правоохранительной деятельности</t>
  </si>
  <si>
    <t>1200</t>
  </si>
  <si>
    <t>1202</t>
  </si>
  <si>
    <t>Уточненная сумма</t>
  </si>
  <si>
    <t>Исполнено</t>
  </si>
  <si>
    <t>% исполнения</t>
  </si>
  <si>
    <t>00</t>
  </si>
  <si>
    <t>Пенсионное обеспечение</t>
  </si>
  <si>
    <t>Социальная политика</t>
  </si>
  <si>
    <t>Приложение № 2</t>
  </si>
  <si>
    <t>к постановлению администрации</t>
  </si>
  <si>
    <t>(тыс. рублей)</t>
  </si>
  <si>
    <t>"Кузоватовский район"</t>
  </si>
  <si>
    <t>Расходы бюджета муниципального образования "Кузоватовский район"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</si>
  <si>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</si>
  <si>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</si>
  <si>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</si>
  <si>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</si>
  <si>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</si>
  <si>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</si>
  <si>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</si>
  <si>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</si>
  <si>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Другие вопросы в области культуры, кинематографии</t>
  </si>
  <si>
    <t>Социальное обеспечение населения</t>
  </si>
  <si>
    <t>Охрана семьи и детства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</si>
  <si>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</si>
  <si>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</si>
  <si>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Другие вопросы в области физической культуры и спорта</t>
  </si>
  <si>
    <t>Дотации на выравнивание бюджетной обеспеченности субъектов Россиской Федерации и муниципальных образований</t>
  </si>
  <si>
    <t>14</t>
  </si>
  <si>
    <t>Органы юстиции</t>
  </si>
  <si>
    <t>Водное хозяйство</t>
  </si>
  <si>
    <t>Коммунальное хозяйство</t>
  </si>
  <si>
    <t>Благоустройство</t>
  </si>
  <si>
    <t>Дополнительное образование детей</t>
  </si>
  <si>
    <t>Другие вопросы в области социальной политики</t>
  </si>
  <si>
    <t>за 1 полугодие 2017 года по разделам, подразделам классификации расходов бюджета</t>
  </si>
  <si>
    <t>от 07 августа 2017г.   № 306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</si>
</sst>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49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5" fontId="3" fillId="0" borderId="10" xfId="0" applyNumberFormat="1" applyFont="1" applyBorder="1" applyAlignment="1">
      <alignment vertical="top"/>
    </xf>
    <xf numFmtId="165" fontId="2" fillId="0" borderId="10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/>
    </xf>
    <xf numFmtId="165" fontId="41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8" fillId="0" borderId="10" xfId="33" applyFont="1" applyBorder="1" applyAlignment="1">
      <alignment vertical="top" wrapText="1"/>
      <protection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2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view="pageBreakPreview" zoomScaleSheetLayoutView="100" zoomScalePageLayoutView="0" workbookViewId="0" topLeftCell="A1">
      <selection activeCell="F5" sqref="F5:H5"/>
    </sheetView>
  </sheetViews>
  <sheetFormatPr defaultColWidth="9.140625" defaultRowHeight="15"/>
  <cols>
    <col min="1" max="1" width="50.28125" style="0" customWidth="1"/>
    <col min="2" max="3" width="6.00390625" style="0" customWidth="1"/>
    <col min="4" max="4" width="10.421875" style="0" hidden="1" customWidth="1"/>
    <col min="5" max="5" width="7.421875" style="0" hidden="1" customWidth="1"/>
    <col min="6" max="6" width="14.00390625" style="0" customWidth="1"/>
    <col min="7" max="7" width="13.28125" style="1" customWidth="1"/>
    <col min="8" max="8" width="13.7109375" style="0" customWidth="1"/>
    <col min="9" max="9" width="14.140625" style="0" customWidth="1"/>
    <col min="10" max="10" width="10.421875" style="0" bestFit="1" customWidth="1"/>
  </cols>
  <sheetData>
    <row r="1" spans="1:10" ht="15.75">
      <c r="A1" s="1"/>
      <c r="B1" s="1"/>
      <c r="C1" s="24"/>
      <c r="D1" s="24"/>
      <c r="E1" s="24"/>
      <c r="F1" s="38" t="s">
        <v>111</v>
      </c>
      <c r="G1" s="39"/>
      <c r="H1" s="39"/>
      <c r="I1" s="24"/>
      <c r="J1" s="24"/>
    </row>
    <row r="2" spans="1:9" ht="15.75">
      <c r="A2" s="1"/>
      <c r="B2" s="1"/>
      <c r="C2" s="1"/>
      <c r="D2" s="3"/>
      <c r="E2" s="3"/>
      <c r="F2" s="3" t="s">
        <v>112</v>
      </c>
      <c r="H2" s="3"/>
      <c r="I2" s="3"/>
    </row>
    <row r="3" spans="1:9" ht="15.75">
      <c r="A3" s="1"/>
      <c r="B3" s="1"/>
      <c r="C3" s="1"/>
      <c r="D3" s="3"/>
      <c r="E3" s="3"/>
      <c r="F3" s="3" t="s">
        <v>0</v>
      </c>
      <c r="H3" s="3"/>
      <c r="I3" s="3"/>
    </row>
    <row r="4" spans="1:9" ht="15.75">
      <c r="A4" s="1"/>
      <c r="B4" s="1"/>
      <c r="C4" s="1"/>
      <c r="D4" s="3"/>
      <c r="E4" s="3"/>
      <c r="F4" s="41" t="s">
        <v>114</v>
      </c>
      <c r="G4" s="40"/>
      <c r="H4" s="40"/>
      <c r="I4" s="3"/>
    </row>
    <row r="5" spans="1:9" ht="15.75">
      <c r="A5" s="1"/>
      <c r="B5" s="1"/>
      <c r="C5" s="1"/>
      <c r="D5" s="3"/>
      <c r="E5" s="3"/>
      <c r="F5" s="34" t="s">
        <v>139</v>
      </c>
      <c r="G5" s="35"/>
      <c r="H5" s="35"/>
      <c r="I5" s="3"/>
    </row>
    <row r="6" spans="1:8" ht="15.75">
      <c r="A6" s="1"/>
      <c r="B6" s="1"/>
      <c r="C6" s="1"/>
      <c r="D6" s="3"/>
      <c r="E6" s="1"/>
      <c r="F6" s="1"/>
      <c r="H6" s="1"/>
    </row>
    <row r="7" spans="1:8" ht="15.75">
      <c r="A7" s="32" t="s">
        <v>115</v>
      </c>
      <c r="B7" s="32"/>
      <c r="C7" s="32"/>
      <c r="D7" s="32"/>
      <c r="E7" s="32"/>
      <c r="F7" s="32"/>
      <c r="G7" s="32"/>
      <c r="H7" s="33"/>
    </row>
    <row r="8" spans="1:8" ht="15.75">
      <c r="A8" s="32" t="s">
        <v>138</v>
      </c>
      <c r="B8" s="32"/>
      <c r="C8" s="32"/>
      <c r="D8" s="32"/>
      <c r="E8" s="32"/>
      <c r="F8" s="32"/>
      <c r="G8" s="32"/>
      <c r="H8" s="40"/>
    </row>
    <row r="9" spans="1:8" ht="13.5" customHeight="1">
      <c r="A9" s="13"/>
      <c r="B9" s="4"/>
      <c r="C9" s="4"/>
      <c r="D9" s="4"/>
      <c r="E9" s="1"/>
      <c r="F9" s="8"/>
      <c r="G9" s="36" t="s">
        <v>113</v>
      </c>
      <c r="H9" s="37"/>
    </row>
    <row r="10" spans="1:8" ht="38.25" customHeight="1">
      <c r="A10" s="5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5" t="s">
        <v>105</v>
      </c>
      <c r="G10" s="9" t="s">
        <v>106</v>
      </c>
      <c r="H10" s="25" t="s">
        <v>107</v>
      </c>
    </row>
    <row r="11" spans="1:8" s="19" customFormat="1" ht="15.75">
      <c r="A11" s="14" t="s">
        <v>6</v>
      </c>
      <c r="B11" s="6" t="s">
        <v>7</v>
      </c>
      <c r="C11" s="6" t="s">
        <v>108</v>
      </c>
      <c r="D11" s="6"/>
      <c r="E11" s="6"/>
      <c r="F11" s="22">
        <f>SUM(F12:F27)</f>
        <v>33974.899999999994</v>
      </c>
      <c r="G11" s="22">
        <f>SUM(G12:G27)</f>
        <v>22796.5</v>
      </c>
      <c r="H11" s="27">
        <f>G11/F11*100</f>
        <v>67.09806357045937</v>
      </c>
    </row>
    <row r="12" spans="1:8" ht="63">
      <c r="A12" s="15" t="s">
        <v>8</v>
      </c>
      <c r="B12" s="2" t="s">
        <v>7</v>
      </c>
      <c r="C12" s="2" t="s">
        <v>9</v>
      </c>
      <c r="D12" s="2"/>
      <c r="E12" s="2"/>
      <c r="F12" s="23">
        <v>1224.5</v>
      </c>
      <c r="G12" s="23">
        <v>746.9</v>
      </c>
      <c r="H12" s="27">
        <f>G12/F12*100</f>
        <v>60.996325030624746</v>
      </c>
    </row>
    <row r="13" spans="1:8" ht="31.5" customHeight="1" hidden="1">
      <c r="A13" s="15" t="s">
        <v>12</v>
      </c>
      <c r="B13" s="2" t="s">
        <v>7</v>
      </c>
      <c r="C13" s="2" t="s">
        <v>9</v>
      </c>
      <c r="D13" s="2" t="s">
        <v>10</v>
      </c>
      <c r="E13" s="2" t="s">
        <v>13</v>
      </c>
      <c r="F13" s="11"/>
      <c r="G13" s="11"/>
      <c r="H13" s="27" t="e">
        <f aca="true" t="shared" si="0" ref="H13:H28">G13/F13*100</f>
        <v>#DIV/0!</v>
      </c>
    </row>
    <row r="14" spans="1:8" ht="32.25" customHeight="1" hidden="1">
      <c r="A14" s="15" t="s">
        <v>14</v>
      </c>
      <c r="B14" s="7" t="s">
        <v>7</v>
      </c>
      <c r="C14" s="7" t="s">
        <v>9</v>
      </c>
      <c r="D14" s="7" t="s">
        <v>10</v>
      </c>
      <c r="E14" s="7" t="s">
        <v>15</v>
      </c>
      <c r="F14" s="12"/>
      <c r="G14" s="12"/>
      <c r="H14" s="27" t="e">
        <f t="shared" si="0"/>
        <v>#DIV/0!</v>
      </c>
    </row>
    <row r="15" spans="1:8" ht="63">
      <c r="A15" s="15" t="s">
        <v>16</v>
      </c>
      <c r="B15" s="2" t="s">
        <v>7</v>
      </c>
      <c r="C15" s="2" t="s">
        <v>17</v>
      </c>
      <c r="D15" s="2"/>
      <c r="E15" s="2"/>
      <c r="F15" s="11">
        <v>11763.4</v>
      </c>
      <c r="G15" s="11">
        <v>10174.7</v>
      </c>
      <c r="H15" s="27">
        <f t="shared" si="0"/>
        <v>86.49455089514937</v>
      </c>
    </row>
    <row r="16" spans="1:8" s="1" customFormat="1" ht="47.25" customHeight="1">
      <c r="A16" s="15" t="s">
        <v>20</v>
      </c>
      <c r="B16" s="2" t="s">
        <v>7</v>
      </c>
      <c r="C16" s="2" t="s">
        <v>21</v>
      </c>
      <c r="D16" s="2"/>
      <c r="E16" s="2"/>
      <c r="F16" s="26">
        <v>3998.3</v>
      </c>
      <c r="G16" s="23">
        <v>2029.1</v>
      </c>
      <c r="H16" s="27">
        <f t="shared" si="0"/>
        <v>50.749068354050465</v>
      </c>
    </row>
    <row r="17" spans="1:8" s="1" customFormat="1" ht="16.5" customHeight="1" hidden="1">
      <c r="A17" s="15" t="s">
        <v>33</v>
      </c>
      <c r="B17" s="2" t="s">
        <v>7</v>
      </c>
      <c r="C17" s="2" t="s">
        <v>29</v>
      </c>
      <c r="D17" s="2"/>
      <c r="E17" s="2"/>
      <c r="F17" s="11"/>
      <c r="G17" s="11"/>
      <c r="H17" s="27" t="e">
        <f t="shared" si="0"/>
        <v>#DIV/0!</v>
      </c>
    </row>
    <row r="18" spans="1:8" s="1" customFormat="1" ht="15.75" customHeight="1" hidden="1">
      <c r="A18" s="15" t="s">
        <v>32</v>
      </c>
      <c r="B18" s="2" t="s">
        <v>7</v>
      </c>
      <c r="C18" s="2" t="s">
        <v>29</v>
      </c>
      <c r="D18" s="2" t="s">
        <v>31</v>
      </c>
      <c r="E18" s="2"/>
      <c r="F18" s="11"/>
      <c r="G18" s="11"/>
      <c r="H18" s="27" t="e">
        <f t="shared" si="0"/>
        <v>#DIV/0!</v>
      </c>
    </row>
    <row r="19" spans="1:8" s="1" customFormat="1" ht="31.5" hidden="1">
      <c r="A19" s="15" t="s">
        <v>34</v>
      </c>
      <c r="B19" s="2" t="s">
        <v>7</v>
      </c>
      <c r="C19" s="2" t="s">
        <v>29</v>
      </c>
      <c r="D19" s="2" t="s">
        <v>30</v>
      </c>
      <c r="E19" s="2"/>
      <c r="F19" s="11"/>
      <c r="G19" s="11"/>
      <c r="H19" s="27" t="e">
        <f t="shared" si="0"/>
        <v>#DIV/0!</v>
      </c>
    </row>
    <row r="20" spans="1:8" s="1" customFormat="1" ht="15.75" customHeight="1" hidden="1">
      <c r="A20" s="15" t="s">
        <v>36</v>
      </c>
      <c r="B20" s="2" t="s">
        <v>7</v>
      </c>
      <c r="C20" s="2" t="s">
        <v>29</v>
      </c>
      <c r="D20" s="2" t="s">
        <v>30</v>
      </c>
      <c r="E20" s="2" t="s">
        <v>35</v>
      </c>
      <c r="F20" s="11"/>
      <c r="G20" s="11"/>
      <c r="H20" s="27" t="e">
        <f t="shared" si="0"/>
        <v>#DIV/0!</v>
      </c>
    </row>
    <row r="21" spans="1:8" s="1" customFormat="1" ht="15.75" customHeight="1" hidden="1">
      <c r="A21" s="15" t="s">
        <v>83</v>
      </c>
      <c r="B21" s="2" t="s">
        <v>7</v>
      </c>
      <c r="C21" s="2" t="s">
        <v>41</v>
      </c>
      <c r="D21" s="2"/>
      <c r="E21" s="2"/>
      <c r="F21" s="11">
        <f aca="true" t="shared" si="1" ref="F21:G24">SUM(F22)</f>
        <v>0</v>
      </c>
      <c r="G21" s="11">
        <f t="shared" si="1"/>
        <v>0</v>
      </c>
      <c r="H21" s="27" t="e">
        <f t="shared" si="0"/>
        <v>#DIV/0!</v>
      </c>
    </row>
    <row r="22" spans="1:8" s="1" customFormat="1" ht="15.75" customHeight="1" hidden="1">
      <c r="A22" s="15" t="s">
        <v>83</v>
      </c>
      <c r="B22" s="2" t="s">
        <v>7</v>
      </c>
      <c r="C22" s="2" t="s">
        <v>41</v>
      </c>
      <c r="D22" s="2" t="s">
        <v>79</v>
      </c>
      <c r="E22" s="2"/>
      <c r="F22" s="11">
        <f t="shared" si="1"/>
        <v>0</v>
      </c>
      <c r="G22" s="11">
        <f t="shared" si="1"/>
        <v>0</v>
      </c>
      <c r="H22" s="27" t="e">
        <f t="shared" si="0"/>
        <v>#DIV/0!</v>
      </c>
    </row>
    <row r="23" spans="1:8" s="1" customFormat="1" ht="15.75" customHeight="1" hidden="1">
      <c r="A23" s="15" t="s">
        <v>85</v>
      </c>
      <c r="B23" s="2" t="s">
        <v>7</v>
      </c>
      <c r="C23" s="2" t="s">
        <v>41</v>
      </c>
      <c r="D23" s="2" t="s">
        <v>80</v>
      </c>
      <c r="E23" s="2"/>
      <c r="F23" s="11">
        <f t="shared" si="1"/>
        <v>0</v>
      </c>
      <c r="G23" s="11">
        <f t="shared" si="1"/>
        <v>0</v>
      </c>
      <c r="H23" s="27" t="e">
        <f t="shared" si="0"/>
        <v>#DIV/0!</v>
      </c>
    </row>
    <row r="24" spans="1:8" s="1" customFormat="1" ht="31.5" customHeight="1" hidden="1">
      <c r="A24" s="15" t="s">
        <v>84</v>
      </c>
      <c r="B24" s="2" t="s">
        <v>7</v>
      </c>
      <c r="C24" s="2" t="s">
        <v>41</v>
      </c>
      <c r="D24" s="2" t="s">
        <v>81</v>
      </c>
      <c r="E24" s="2"/>
      <c r="F24" s="11">
        <f t="shared" si="1"/>
        <v>0</v>
      </c>
      <c r="G24" s="11">
        <f t="shared" si="1"/>
        <v>0</v>
      </c>
      <c r="H24" s="27" t="e">
        <f t="shared" si="0"/>
        <v>#DIV/0!</v>
      </c>
    </row>
    <row r="25" spans="1:8" s="1" customFormat="1" ht="15.75" customHeight="1" hidden="1">
      <c r="A25" s="15" t="s">
        <v>86</v>
      </c>
      <c r="B25" s="2" t="s">
        <v>7</v>
      </c>
      <c r="C25" s="2" t="s">
        <v>41</v>
      </c>
      <c r="D25" s="2" t="s">
        <v>81</v>
      </c>
      <c r="E25" s="2" t="s">
        <v>82</v>
      </c>
      <c r="F25" s="11"/>
      <c r="G25" s="11"/>
      <c r="H25" s="27" t="e">
        <f t="shared" si="0"/>
        <v>#DIV/0!</v>
      </c>
    </row>
    <row r="26" spans="1:8" s="1" customFormat="1" ht="33.75" customHeight="1">
      <c r="A26" s="29" t="s">
        <v>33</v>
      </c>
      <c r="B26" s="2" t="s">
        <v>7</v>
      </c>
      <c r="C26" s="2" t="s">
        <v>29</v>
      </c>
      <c r="D26" s="2"/>
      <c r="E26" s="2"/>
      <c r="F26" s="11">
        <v>232.6</v>
      </c>
      <c r="G26" s="11">
        <v>232.6</v>
      </c>
      <c r="H26" s="27"/>
    </row>
    <row r="27" spans="1:8" ht="15.75">
      <c r="A27" s="15" t="s">
        <v>18</v>
      </c>
      <c r="B27" s="2" t="s">
        <v>7</v>
      </c>
      <c r="C27" s="2" t="s">
        <v>19</v>
      </c>
      <c r="D27" s="2"/>
      <c r="E27" s="2"/>
      <c r="F27" s="11">
        <v>16756.1</v>
      </c>
      <c r="G27" s="11">
        <v>9613.2</v>
      </c>
      <c r="H27" s="27">
        <f t="shared" si="0"/>
        <v>57.37134536079399</v>
      </c>
    </row>
    <row r="28" spans="1:8" s="1" customFormat="1" ht="15.75" customHeight="1" hidden="1">
      <c r="A28" s="15"/>
      <c r="B28" s="2"/>
      <c r="C28" s="2"/>
      <c r="D28" s="2"/>
      <c r="E28" s="2"/>
      <c r="F28" s="11"/>
      <c r="G28" s="11"/>
      <c r="H28" s="27" t="e">
        <f t="shared" si="0"/>
        <v>#DIV/0!</v>
      </c>
    </row>
    <row r="29" spans="1:8" s="19" customFormat="1" ht="31.5">
      <c r="A29" s="14" t="s">
        <v>37</v>
      </c>
      <c r="B29" s="6" t="s">
        <v>9</v>
      </c>
      <c r="C29" s="6"/>
      <c r="D29" s="6"/>
      <c r="E29" s="6"/>
      <c r="F29" s="22">
        <f>F34+F33</f>
        <v>1788.2</v>
      </c>
      <c r="G29" s="22">
        <f>G34+G33</f>
        <v>980.5999999999999</v>
      </c>
      <c r="H29" s="27">
        <f aca="true" t="shared" si="2" ref="H29:H37">G29/F29*100</f>
        <v>54.8372665249972</v>
      </c>
    </row>
    <row r="30" spans="1:8" s="1" customFormat="1" ht="31.5" customHeight="1" hidden="1">
      <c r="A30" s="15" t="s">
        <v>101</v>
      </c>
      <c r="B30" s="2" t="s">
        <v>9</v>
      </c>
      <c r="C30" s="2" t="s">
        <v>24</v>
      </c>
      <c r="D30" s="2" t="s">
        <v>99</v>
      </c>
      <c r="E30" s="2"/>
      <c r="F30" s="11">
        <f>SUM(F31)</f>
        <v>0</v>
      </c>
      <c r="G30" s="11">
        <f>SUM(G31)</f>
        <v>0</v>
      </c>
      <c r="H30" s="27" t="e">
        <f t="shared" si="2"/>
        <v>#DIV/0!</v>
      </c>
    </row>
    <row r="31" spans="1:8" s="1" customFormat="1" ht="47.25" customHeight="1" hidden="1">
      <c r="A31" s="15" t="s">
        <v>102</v>
      </c>
      <c r="B31" s="2" t="s">
        <v>9</v>
      </c>
      <c r="C31" s="2" t="s">
        <v>24</v>
      </c>
      <c r="D31" s="2" t="s">
        <v>100</v>
      </c>
      <c r="E31" s="2"/>
      <c r="F31" s="11">
        <f>SUM(F32)</f>
        <v>0</v>
      </c>
      <c r="G31" s="11">
        <f>SUM(G32)</f>
        <v>0</v>
      </c>
      <c r="H31" s="27" t="e">
        <f t="shared" si="2"/>
        <v>#DIV/0!</v>
      </c>
    </row>
    <row r="32" spans="1:8" s="1" customFormat="1" ht="15.75" customHeight="1" hidden="1">
      <c r="A32" s="15" t="s">
        <v>11</v>
      </c>
      <c r="B32" s="2" t="s">
        <v>9</v>
      </c>
      <c r="C32" s="2" t="s">
        <v>24</v>
      </c>
      <c r="D32" s="2" t="s">
        <v>100</v>
      </c>
      <c r="E32" s="2" t="s">
        <v>28</v>
      </c>
      <c r="F32" s="11"/>
      <c r="G32" s="11"/>
      <c r="H32" s="27" t="e">
        <f t="shared" si="2"/>
        <v>#DIV/0!</v>
      </c>
    </row>
    <row r="33" spans="1:8" s="1" customFormat="1" ht="15.75" customHeight="1">
      <c r="A33" s="29" t="s">
        <v>132</v>
      </c>
      <c r="B33" s="2" t="s">
        <v>9</v>
      </c>
      <c r="C33" s="2" t="s">
        <v>17</v>
      </c>
      <c r="D33" s="2"/>
      <c r="E33" s="2"/>
      <c r="F33" s="11">
        <v>637.7</v>
      </c>
      <c r="G33" s="11">
        <v>346.8</v>
      </c>
      <c r="H33" s="27">
        <f t="shared" si="2"/>
        <v>54.38293868590246</v>
      </c>
    </row>
    <row r="34" spans="1:8" s="1" customFormat="1" ht="47.25" customHeight="1">
      <c r="A34" s="15" t="s">
        <v>116</v>
      </c>
      <c r="B34" s="2" t="s">
        <v>9</v>
      </c>
      <c r="C34" s="2" t="s">
        <v>24</v>
      </c>
      <c r="D34" s="2"/>
      <c r="E34" s="2"/>
      <c r="F34" s="23">
        <v>1150.5</v>
      </c>
      <c r="G34" s="23">
        <v>633.8</v>
      </c>
      <c r="H34" s="27">
        <f t="shared" si="2"/>
        <v>55.08909169926118</v>
      </c>
    </row>
    <row r="35" spans="1:8" s="19" customFormat="1" ht="15.75">
      <c r="A35" s="14" t="s">
        <v>25</v>
      </c>
      <c r="B35" s="6" t="s">
        <v>17</v>
      </c>
      <c r="C35" s="6"/>
      <c r="D35" s="6"/>
      <c r="E35" s="6"/>
      <c r="F35" s="22">
        <f>SUM(F36:F40)</f>
        <v>24312.2</v>
      </c>
      <c r="G35" s="22">
        <f>SUM(G36:G40)</f>
        <v>2079.9</v>
      </c>
      <c r="H35" s="27">
        <f t="shared" si="2"/>
        <v>8.554964174365134</v>
      </c>
    </row>
    <row r="36" spans="1:8" s="28" customFormat="1" ht="15.75">
      <c r="A36" s="15" t="s">
        <v>117</v>
      </c>
      <c r="B36" s="2" t="s">
        <v>17</v>
      </c>
      <c r="C36" s="2" t="s">
        <v>26</v>
      </c>
      <c r="D36" s="2"/>
      <c r="E36" s="2"/>
      <c r="F36" s="23">
        <v>1767.4</v>
      </c>
      <c r="G36" s="23">
        <v>628.2</v>
      </c>
      <c r="H36" s="27">
        <f t="shared" si="2"/>
        <v>35.543736562181735</v>
      </c>
    </row>
    <row r="37" spans="1:8" s="28" customFormat="1" ht="15.75">
      <c r="A37" s="15" t="s">
        <v>133</v>
      </c>
      <c r="B37" s="2" t="s">
        <v>17</v>
      </c>
      <c r="C37" s="2" t="s">
        <v>21</v>
      </c>
      <c r="D37" s="2"/>
      <c r="E37" s="2"/>
      <c r="F37" s="23">
        <v>213</v>
      </c>
      <c r="G37" s="23"/>
      <c r="H37" s="27">
        <f t="shared" si="2"/>
        <v>0</v>
      </c>
    </row>
    <row r="38" spans="1:8" s="1" customFormat="1" ht="15.75">
      <c r="A38" s="15" t="s">
        <v>23</v>
      </c>
      <c r="B38" s="2" t="s">
        <v>17</v>
      </c>
      <c r="C38" s="2" t="s">
        <v>24</v>
      </c>
      <c r="D38" s="2"/>
      <c r="E38" s="2"/>
      <c r="F38" s="23">
        <v>22231.8</v>
      </c>
      <c r="G38" s="11">
        <v>1351.7</v>
      </c>
      <c r="H38" s="27">
        <f aca="true" t="shared" si="3" ref="H38:H51">G38/F38*100</f>
        <v>6.080029507282362</v>
      </c>
    </row>
    <row r="39" spans="1:8" s="1" customFormat="1" ht="16.5" customHeight="1" hidden="1">
      <c r="A39" s="15" t="s">
        <v>39</v>
      </c>
      <c r="B39" s="2" t="s">
        <v>17</v>
      </c>
      <c r="C39" s="2" t="s">
        <v>38</v>
      </c>
      <c r="D39" s="2"/>
      <c r="E39" s="2"/>
      <c r="F39" s="11"/>
      <c r="G39" s="11"/>
      <c r="H39" s="27" t="e">
        <f t="shared" si="3"/>
        <v>#DIV/0!</v>
      </c>
    </row>
    <row r="40" spans="1:8" s="1" customFormat="1" ht="31.5" customHeight="1">
      <c r="A40" s="15" t="s">
        <v>39</v>
      </c>
      <c r="B40" s="2" t="s">
        <v>17</v>
      </c>
      <c r="C40" s="2" t="s">
        <v>38</v>
      </c>
      <c r="D40" s="2"/>
      <c r="E40" s="2"/>
      <c r="F40" s="11">
        <v>100</v>
      </c>
      <c r="G40" s="11">
        <v>100</v>
      </c>
      <c r="H40" s="27">
        <f t="shared" si="3"/>
        <v>100</v>
      </c>
    </row>
    <row r="41" spans="1:8" s="19" customFormat="1" ht="15.75">
      <c r="A41" s="14" t="s">
        <v>87</v>
      </c>
      <c r="B41" s="6" t="s">
        <v>26</v>
      </c>
      <c r="C41" s="6"/>
      <c r="D41" s="6"/>
      <c r="E41" s="6"/>
      <c r="F41" s="22">
        <f>SUM(F42:F44)</f>
        <v>51353.3</v>
      </c>
      <c r="G41" s="22">
        <f>SUM(G42:G44)</f>
        <v>5792.8</v>
      </c>
      <c r="H41" s="27">
        <f t="shared" si="3"/>
        <v>11.280287732239213</v>
      </c>
    </row>
    <row r="42" spans="1:8" s="28" customFormat="1" ht="15.75">
      <c r="A42" s="29" t="s">
        <v>134</v>
      </c>
      <c r="B42" s="2" t="s">
        <v>26</v>
      </c>
      <c r="C42" s="2" t="s">
        <v>22</v>
      </c>
      <c r="D42" s="2"/>
      <c r="E42" s="2"/>
      <c r="F42" s="23">
        <v>35518.1</v>
      </c>
      <c r="G42" s="23"/>
      <c r="H42" s="27">
        <f t="shared" si="3"/>
        <v>0</v>
      </c>
    </row>
    <row r="43" spans="1:8" s="28" customFormat="1" ht="15.75">
      <c r="A43" s="29" t="s">
        <v>135</v>
      </c>
      <c r="B43" s="2" t="s">
        <v>26</v>
      </c>
      <c r="C43" s="2" t="s">
        <v>9</v>
      </c>
      <c r="D43" s="2"/>
      <c r="E43" s="2"/>
      <c r="F43" s="23">
        <v>80</v>
      </c>
      <c r="G43" s="23">
        <v>48</v>
      </c>
      <c r="H43" s="27">
        <f t="shared" si="3"/>
        <v>60</v>
      </c>
    </row>
    <row r="44" spans="1:8" s="1" customFormat="1" ht="31.5">
      <c r="A44" s="15" t="s">
        <v>118</v>
      </c>
      <c r="B44" s="2" t="s">
        <v>26</v>
      </c>
      <c r="C44" s="2" t="s">
        <v>26</v>
      </c>
      <c r="D44" s="2"/>
      <c r="E44" s="2"/>
      <c r="F44" s="23">
        <v>15755.2</v>
      </c>
      <c r="G44" s="23">
        <v>5744.8</v>
      </c>
      <c r="H44" s="27">
        <f t="shared" si="3"/>
        <v>36.46288209606987</v>
      </c>
    </row>
    <row r="45" spans="1:8" s="19" customFormat="1" ht="15.75">
      <c r="A45" s="14" t="s">
        <v>119</v>
      </c>
      <c r="B45" s="6" t="s">
        <v>29</v>
      </c>
      <c r="C45" s="6"/>
      <c r="D45" s="6"/>
      <c r="E45" s="6"/>
      <c r="F45" s="22">
        <f>SUM(F46:F50)</f>
        <v>308588.3</v>
      </c>
      <c r="G45" s="22">
        <f>SUM(G46:G50)</f>
        <v>191483.4</v>
      </c>
      <c r="H45" s="27">
        <f t="shared" si="3"/>
        <v>62.05141283710367</v>
      </c>
    </row>
    <row r="46" spans="1:8" s="1" customFormat="1" ht="15.75">
      <c r="A46" s="15" t="s">
        <v>120</v>
      </c>
      <c r="B46" s="2" t="s">
        <v>29</v>
      </c>
      <c r="C46" s="2" t="s">
        <v>7</v>
      </c>
      <c r="D46" s="2"/>
      <c r="E46" s="2"/>
      <c r="F46" s="23">
        <v>27609.1</v>
      </c>
      <c r="G46" s="23">
        <v>15283.5</v>
      </c>
      <c r="H46" s="27">
        <f t="shared" si="3"/>
        <v>55.3567483184892</v>
      </c>
    </row>
    <row r="47" spans="1:8" s="1" customFormat="1" ht="15.75">
      <c r="A47" s="15" t="s">
        <v>121</v>
      </c>
      <c r="B47" s="2" t="s">
        <v>29</v>
      </c>
      <c r="C47" s="2" t="s">
        <v>22</v>
      </c>
      <c r="D47" s="2"/>
      <c r="E47" s="2"/>
      <c r="F47" s="23">
        <v>265881.7</v>
      </c>
      <c r="G47" s="23">
        <v>169346.8</v>
      </c>
      <c r="H47" s="27">
        <f t="shared" si="3"/>
        <v>63.69253694406196</v>
      </c>
    </row>
    <row r="48" spans="1:8" s="1" customFormat="1" ht="15.75">
      <c r="A48" s="29" t="s">
        <v>136</v>
      </c>
      <c r="B48" s="2" t="s">
        <v>29</v>
      </c>
      <c r="C48" s="2" t="s">
        <v>9</v>
      </c>
      <c r="D48" s="2"/>
      <c r="E48" s="2"/>
      <c r="F48" s="23">
        <v>9905</v>
      </c>
      <c r="G48" s="23">
        <v>5153.6</v>
      </c>
      <c r="H48" s="27">
        <f t="shared" si="3"/>
        <v>52.03028773346795</v>
      </c>
    </row>
    <row r="49" spans="1:8" s="1" customFormat="1" ht="15.75">
      <c r="A49" s="15" t="s">
        <v>122</v>
      </c>
      <c r="B49" s="2" t="s">
        <v>29</v>
      </c>
      <c r="C49" s="2" t="s">
        <v>29</v>
      </c>
      <c r="D49" s="2"/>
      <c r="E49" s="2"/>
      <c r="F49" s="23">
        <v>1584.5</v>
      </c>
      <c r="G49" s="23">
        <v>25.7</v>
      </c>
      <c r="H49" s="27">
        <f t="shared" si="3"/>
        <v>1.6219627642789523</v>
      </c>
    </row>
    <row r="50" spans="1:8" s="1" customFormat="1" ht="15.75">
      <c r="A50" s="15" t="s">
        <v>123</v>
      </c>
      <c r="B50" s="2" t="s">
        <v>29</v>
      </c>
      <c r="C50" s="2" t="s">
        <v>24</v>
      </c>
      <c r="D50" s="2"/>
      <c r="E50" s="2"/>
      <c r="F50" s="23">
        <v>3608</v>
      </c>
      <c r="G50" s="23">
        <v>1673.8</v>
      </c>
      <c r="H50" s="27">
        <f t="shared" si="3"/>
        <v>46.391352549889135</v>
      </c>
    </row>
    <row r="51" spans="1:8" s="19" customFormat="1" ht="15.75">
      <c r="A51" s="14" t="s">
        <v>42</v>
      </c>
      <c r="B51" s="6" t="s">
        <v>43</v>
      </c>
      <c r="C51" s="6"/>
      <c r="D51" s="6"/>
      <c r="E51" s="6"/>
      <c r="F51" s="10">
        <f>SUM(F52:F53)</f>
        <v>22838.399999999998</v>
      </c>
      <c r="G51" s="10">
        <f>SUM(G52:G53)</f>
        <v>8924.6</v>
      </c>
      <c r="H51" s="27">
        <f t="shared" si="3"/>
        <v>39.07716827798796</v>
      </c>
    </row>
    <row r="52" spans="1:8" s="1" customFormat="1" ht="15.75">
      <c r="A52" s="15" t="s">
        <v>44</v>
      </c>
      <c r="B52" s="2" t="s">
        <v>43</v>
      </c>
      <c r="C52" s="2" t="s">
        <v>7</v>
      </c>
      <c r="D52" s="2"/>
      <c r="E52" s="2"/>
      <c r="F52" s="11">
        <v>20636.6</v>
      </c>
      <c r="G52" s="23">
        <v>8131</v>
      </c>
      <c r="H52" s="27">
        <f aca="true" t="shared" si="4" ref="H52:H62">G52/F52*100</f>
        <v>39.40087029840187</v>
      </c>
    </row>
    <row r="53" spans="1:8" s="1" customFormat="1" ht="31.5">
      <c r="A53" s="15" t="s">
        <v>124</v>
      </c>
      <c r="B53" s="2" t="s">
        <v>43</v>
      </c>
      <c r="C53" s="2" t="s">
        <v>17</v>
      </c>
      <c r="D53" s="2"/>
      <c r="E53" s="2"/>
      <c r="F53" s="11">
        <v>2201.8</v>
      </c>
      <c r="G53" s="23">
        <v>793.6</v>
      </c>
      <c r="H53" s="27">
        <f t="shared" si="4"/>
        <v>36.043237351258064</v>
      </c>
    </row>
    <row r="54" spans="1:8" s="1" customFormat="1" ht="15.75">
      <c r="A54" s="14" t="s">
        <v>110</v>
      </c>
      <c r="B54" s="6" t="s">
        <v>40</v>
      </c>
      <c r="C54" s="6"/>
      <c r="D54" s="6"/>
      <c r="E54" s="6"/>
      <c r="F54" s="10">
        <f>SUM(F55:F58)</f>
        <v>22822.399999999998</v>
      </c>
      <c r="G54" s="10">
        <f>SUM(G55:G58)</f>
        <v>13588.199999999999</v>
      </c>
      <c r="H54" s="27">
        <f t="shared" si="4"/>
        <v>59.53887408861469</v>
      </c>
    </row>
    <row r="55" spans="1:8" s="1" customFormat="1" ht="15.75">
      <c r="A55" s="15" t="s">
        <v>109</v>
      </c>
      <c r="B55" s="2" t="s">
        <v>40</v>
      </c>
      <c r="C55" s="2" t="s">
        <v>7</v>
      </c>
      <c r="D55" s="2"/>
      <c r="E55" s="2"/>
      <c r="F55" s="11">
        <v>806</v>
      </c>
      <c r="G55" s="11">
        <v>602.5</v>
      </c>
      <c r="H55" s="27">
        <f t="shared" si="4"/>
        <v>74.75186104218362</v>
      </c>
    </row>
    <row r="56" spans="1:8" s="1" customFormat="1" ht="15.75">
      <c r="A56" s="15" t="s">
        <v>125</v>
      </c>
      <c r="B56" s="2" t="s">
        <v>40</v>
      </c>
      <c r="C56" s="2" t="s">
        <v>9</v>
      </c>
      <c r="D56" s="2"/>
      <c r="E56" s="2"/>
      <c r="F56" s="11">
        <v>6677.9</v>
      </c>
      <c r="G56" s="11">
        <v>5316.5</v>
      </c>
      <c r="H56" s="27">
        <f t="shared" si="4"/>
        <v>79.61335150271792</v>
      </c>
    </row>
    <row r="57" spans="1:8" s="1" customFormat="1" ht="15.75">
      <c r="A57" s="15" t="s">
        <v>126</v>
      </c>
      <c r="B57" s="2" t="s">
        <v>40</v>
      </c>
      <c r="C57" s="2" t="s">
        <v>17</v>
      </c>
      <c r="D57" s="2"/>
      <c r="E57" s="2"/>
      <c r="F57" s="11">
        <v>14808.4</v>
      </c>
      <c r="G57" s="11">
        <v>7402.4</v>
      </c>
      <c r="H57" s="27">
        <f t="shared" si="4"/>
        <v>49.98784473677102</v>
      </c>
    </row>
    <row r="58" spans="1:8" s="1" customFormat="1" ht="15.75">
      <c r="A58" s="29" t="s">
        <v>137</v>
      </c>
      <c r="B58" s="2" t="s">
        <v>40</v>
      </c>
      <c r="C58" s="2" t="s">
        <v>21</v>
      </c>
      <c r="D58" s="2"/>
      <c r="E58" s="2"/>
      <c r="F58" s="11">
        <v>530.1</v>
      </c>
      <c r="G58" s="11">
        <v>266.8</v>
      </c>
      <c r="H58" s="27">
        <f t="shared" si="4"/>
        <v>50.330126391246935</v>
      </c>
    </row>
    <row r="59" spans="1:8" s="19" customFormat="1" ht="15.75">
      <c r="A59" s="14" t="s">
        <v>127</v>
      </c>
      <c r="B59" s="6" t="s">
        <v>41</v>
      </c>
      <c r="C59" s="6"/>
      <c r="D59" s="6"/>
      <c r="E59" s="6"/>
      <c r="F59" s="10">
        <f>SUM(F60)</f>
        <v>135</v>
      </c>
      <c r="G59" s="10">
        <f>SUM(G60)</f>
        <v>128.1</v>
      </c>
      <c r="H59" s="27">
        <f t="shared" si="4"/>
        <v>94.88888888888889</v>
      </c>
    </row>
    <row r="60" spans="1:8" s="1" customFormat="1" ht="31.5">
      <c r="A60" s="15" t="s">
        <v>129</v>
      </c>
      <c r="B60" s="2" t="s">
        <v>41</v>
      </c>
      <c r="C60" s="2" t="s">
        <v>26</v>
      </c>
      <c r="D60" s="2"/>
      <c r="E60" s="2"/>
      <c r="F60" s="11">
        <v>135</v>
      </c>
      <c r="G60" s="11">
        <v>128.1</v>
      </c>
      <c r="H60" s="27">
        <f t="shared" si="4"/>
        <v>94.88888888888889</v>
      </c>
    </row>
    <row r="61" spans="1:8" s="19" customFormat="1" ht="47.25">
      <c r="A61" s="14" t="s">
        <v>128</v>
      </c>
      <c r="B61" s="6" t="s">
        <v>131</v>
      </c>
      <c r="C61" s="6"/>
      <c r="D61" s="6"/>
      <c r="E61" s="6"/>
      <c r="F61" s="10">
        <f>SUM(F62)</f>
        <v>11092.1</v>
      </c>
      <c r="G61" s="10">
        <f>SUM(G62)</f>
        <v>5398.5</v>
      </c>
      <c r="H61" s="27">
        <f t="shared" si="4"/>
        <v>48.669773983285396</v>
      </c>
    </row>
    <row r="62" spans="1:8" s="1" customFormat="1" ht="47.25">
      <c r="A62" s="15" t="s">
        <v>130</v>
      </c>
      <c r="B62" s="2" t="s">
        <v>131</v>
      </c>
      <c r="C62" s="2" t="s">
        <v>7</v>
      </c>
      <c r="D62" s="2"/>
      <c r="E62" s="2"/>
      <c r="F62" s="11">
        <v>11092.1</v>
      </c>
      <c r="G62" s="11">
        <v>5398.5</v>
      </c>
      <c r="H62" s="27">
        <f t="shared" si="4"/>
        <v>48.669773983285396</v>
      </c>
    </row>
    <row r="63" spans="1:8" ht="15.75">
      <c r="A63" s="14" t="s">
        <v>27</v>
      </c>
      <c r="B63" s="6"/>
      <c r="C63" s="6"/>
      <c r="D63" s="6"/>
      <c r="E63" s="6"/>
      <c r="F63" s="22">
        <f>F11+F29+F35+F41+F45+F51+F54+F59+F61</f>
        <v>476904.8</v>
      </c>
      <c r="G63" s="22">
        <f>G11+G29+G35+G41+G45+G51+G54+G59+G61</f>
        <v>251172.6</v>
      </c>
      <c r="H63" s="27">
        <f>G63/F63*100</f>
        <v>52.66724092523288</v>
      </c>
    </row>
    <row r="64" s="17" customFormat="1" ht="15"/>
    <row r="65" spans="4:7" s="17" customFormat="1" ht="15">
      <c r="D65" s="30"/>
      <c r="E65" s="30"/>
      <c r="F65" s="21"/>
      <c r="G65" s="21"/>
    </row>
    <row r="66" spans="4:5" s="17" customFormat="1" ht="15">
      <c r="D66" s="31"/>
      <c r="E66" s="31"/>
    </row>
    <row r="67" spans="4:5" s="17" customFormat="1" ht="15">
      <c r="D67" s="31"/>
      <c r="E67" s="31"/>
    </row>
    <row r="68" spans="4:5" s="17" customFormat="1" ht="15">
      <c r="D68" s="31"/>
      <c r="E68" s="31"/>
    </row>
    <row r="69" spans="4:5" s="17" customFormat="1" ht="15">
      <c r="D69" s="31"/>
      <c r="E69" s="31"/>
    </row>
    <row r="70" spans="4:5" s="17" customFormat="1" ht="15">
      <c r="D70" s="31"/>
      <c r="E70" s="31"/>
    </row>
    <row r="71" spans="4:5" s="17" customFormat="1" ht="15">
      <c r="D71" s="31"/>
      <c r="E71" s="31"/>
    </row>
    <row r="72" spans="4:5" s="17" customFormat="1" ht="15">
      <c r="D72" s="31"/>
      <c r="E72" s="31"/>
    </row>
    <row r="73" spans="4:10" s="17" customFormat="1" ht="15">
      <c r="D73" s="31"/>
      <c r="E73" s="31"/>
      <c r="F73" s="21"/>
      <c r="G73" s="30"/>
      <c r="H73" s="30"/>
      <c r="I73" s="21"/>
      <c r="J73" s="21"/>
    </row>
    <row r="74" spans="4:9" s="17" customFormat="1" ht="15">
      <c r="D74" s="30"/>
      <c r="E74" s="30"/>
      <c r="G74" s="30"/>
      <c r="H74" s="30"/>
      <c r="I74" s="21"/>
    </row>
  </sheetData>
  <sheetProtection/>
  <mergeCells count="18">
    <mergeCell ref="D65:E65"/>
    <mergeCell ref="A7:H7"/>
    <mergeCell ref="F5:H5"/>
    <mergeCell ref="G9:H9"/>
    <mergeCell ref="F1:H1"/>
    <mergeCell ref="A8:H8"/>
    <mergeCell ref="F4:H4"/>
    <mergeCell ref="G74:H74"/>
    <mergeCell ref="D68:E68"/>
    <mergeCell ref="D74:E74"/>
    <mergeCell ref="D72:E72"/>
    <mergeCell ref="D66:E66"/>
    <mergeCell ref="D70:E70"/>
    <mergeCell ref="D71:E71"/>
    <mergeCell ref="D67:E67"/>
    <mergeCell ref="D73:E73"/>
    <mergeCell ref="D69:E69"/>
    <mergeCell ref="G73:H73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6" customWidth="1"/>
    <col min="2" max="2" width="17.57421875" style="0" customWidth="1"/>
  </cols>
  <sheetData>
    <row r="1" spans="1:2" ht="15">
      <c r="A1" s="16" t="s">
        <v>45</v>
      </c>
      <c r="B1" t="e">
        <f>SUM(B2:B7)</f>
        <v>#REF!</v>
      </c>
    </row>
    <row r="2" spans="1:2" ht="15">
      <c r="A2" s="16" t="s">
        <v>46</v>
      </c>
      <c r="B2">
        <f>Лист1!F12</f>
        <v>1224.5</v>
      </c>
    </row>
    <row r="3" spans="1:2" ht="15">
      <c r="A3" s="16" t="s">
        <v>47</v>
      </c>
      <c r="B3">
        <f>Лист1!F15</f>
        <v>11763.4</v>
      </c>
    </row>
    <row r="4" spans="1:2" s="1" customFormat="1" ht="15">
      <c r="A4" s="16" t="s">
        <v>77</v>
      </c>
      <c r="B4" s="1" t="e">
        <f>Лист1!#REF!</f>
        <v>#REF!</v>
      </c>
    </row>
    <row r="5" spans="1:2" ht="15">
      <c r="A5" s="16" t="s">
        <v>48</v>
      </c>
      <c r="B5">
        <f>Лист1!F17</f>
        <v>0</v>
      </c>
    </row>
    <row r="6" spans="1:2" s="1" customFormat="1" ht="15">
      <c r="A6" s="16" t="s">
        <v>90</v>
      </c>
      <c r="B6" s="1">
        <f>Лист1!F21</f>
        <v>0</v>
      </c>
    </row>
    <row r="7" spans="1:2" ht="15">
      <c r="A7" s="16" t="s">
        <v>49</v>
      </c>
      <c r="B7" t="e">
        <f>Лист1!F27+Лист1!#REF!+Лист1!#REF!+Лист1!#REF!</f>
        <v>#REF!</v>
      </c>
    </row>
    <row r="8" spans="1:2" ht="15">
      <c r="A8" s="16" t="s">
        <v>50</v>
      </c>
      <c r="B8" t="e">
        <f>SUM(B9)</f>
        <v>#REF!</v>
      </c>
    </row>
    <row r="9" spans="1:2" ht="15">
      <c r="A9" s="16" t="s">
        <v>51</v>
      </c>
      <c r="B9" t="e">
        <f>Лист1!#REF!</f>
        <v>#REF!</v>
      </c>
    </row>
    <row r="10" spans="1:2" s="1" customFormat="1" ht="15">
      <c r="A10" s="16" t="s">
        <v>54</v>
      </c>
      <c r="B10" s="1" t="e">
        <f>SUM(B11:B13)</f>
        <v>#REF!</v>
      </c>
    </row>
    <row r="11" spans="1:2" ht="15">
      <c r="A11" s="16" t="s">
        <v>52</v>
      </c>
      <c r="B11" t="e">
        <f>Лист1!#REF!</f>
        <v>#REF!</v>
      </c>
    </row>
    <row r="12" spans="1:2" s="1" customFormat="1" ht="15">
      <c r="A12" s="16" t="s">
        <v>78</v>
      </c>
      <c r="B12" s="1" t="e">
        <f>Лист1!#REF!</f>
        <v>#REF!</v>
      </c>
    </row>
    <row r="13" spans="1:2" ht="15">
      <c r="A13" s="16" t="s">
        <v>53</v>
      </c>
      <c r="B13" t="e">
        <f>Лист1!#REF!</f>
        <v>#REF!</v>
      </c>
    </row>
    <row r="14" spans="1:2" ht="15">
      <c r="A14" s="16" t="s">
        <v>55</v>
      </c>
      <c r="B14" t="e">
        <f>SUM(B15:B19)</f>
        <v>#REF!</v>
      </c>
    </row>
    <row r="15" spans="1:2" ht="15">
      <c r="A15" s="16" t="s">
        <v>56</v>
      </c>
      <c r="B15" t="e">
        <f>Лист1!#REF!</f>
        <v>#REF!</v>
      </c>
    </row>
    <row r="16" s="1" customFormat="1" ht="15">
      <c r="A16" s="16" t="s">
        <v>98</v>
      </c>
    </row>
    <row r="17" spans="1:2" s="1" customFormat="1" ht="15">
      <c r="A17" s="16" t="s">
        <v>97</v>
      </c>
      <c r="B17" s="1" t="e">
        <f>Лист1!#REF!</f>
        <v>#REF!</v>
      </c>
    </row>
    <row r="18" spans="1:2" ht="15">
      <c r="A18" s="16" t="s">
        <v>57</v>
      </c>
      <c r="B18" t="e">
        <f>Лист1!#REF!</f>
        <v>#REF!</v>
      </c>
    </row>
    <row r="19" spans="1:2" ht="15">
      <c r="A19" s="16" t="s">
        <v>58</v>
      </c>
      <c r="B19" t="e">
        <f>Лист1!F39+Лист1!#REF!</f>
        <v>#REF!</v>
      </c>
    </row>
    <row r="20" spans="1:2" s="1" customFormat="1" ht="15">
      <c r="A20" s="16" t="s">
        <v>88</v>
      </c>
      <c r="B20" s="1" t="e">
        <f>SUM(B21:B24)</f>
        <v>#REF!</v>
      </c>
    </row>
    <row r="21" s="1" customFormat="1" ht="15">
      <c r="A21" s="16" t="s">
        <v>93</v>
      </c>
    </row>
    <row r="22" spans="1:2" s="1" customFormat="1" ht="15">
      <c r="A22" s="16" t="s">
        <v>92</v>
      </c>
      <c r="B22" s="1" t="e">
        <f>Лист1!#REF!</f>
        <v>#REF!</v>
      </c>
    </row>
    <row r="23" spans="1:2" s="1" customFormat="1" ht="15">
      <c r="A23" s="16" t="s">
        <v>94</v>
      </c>
      <c r="B23" s="1" t="e">
        <f>Лист1!#REF!+Лист1!F44</f>
        <v>#REF!</v>
      </c>
    </row>
    <row r="24" spans="1:2" s="1" customFormat="1" ht="15">
      <c r="A24" s="16" t="s">
        <v>89</v>
      </c>
      <c r="B24" s="1" t="e">
        <f>Лист1!#REF!+Лист1!#REF!</f>
        <v>#REF!</v>
      </c>
    </row>
    <row r="25" spans="1:2" ht="15">
      <c r="A25" s="16" t="s">
        <v>59</v>
      </c>
      <c r="B25" t="e">
        <f>SUM(B26:B29)</f>
        <v>#REF!</v>
      </c>
    </row>
    <row r="26" spans="1:2" ht="15">
      <c r="A26" s="16" t="s">
        <v>60</v>
      </c>
      <c r="B26" t="e">
        <f>Лист1!#REF!</f>
        <v>#REF!</v>
      </c>
    </row>
    <row r="27" spans="1:2" ht="15">
      <c r="A27" s="16" t="s">
        <v>61</v>
      </c>
      <c r="B27" t="e">
        <f>Лист1!#REF!+Лист1!#REF!</f>
        <v>#REF!</v>
      </c>
    </row>
    <row r="28" spans="1:2" ht="15">
      <c r="A28" s="16" t="s">
        <v>62</v>
      </c>
      <c r="B28" t="e">
        <f>Лист1!#REF!+Лист1!#REF!</f>
        <v>#REF!</v>
      </c>
    </row>
    <row r="29" spans="1:2" ht="15">
      <c r="A29" s="16" t="s">
        <v>63</v>
      </c>
      <c r="B29" t="e">
        <f>Лист1!#REF!</f>
        <v>#REF!</v>
      </c>
    </row>
    <row r="30" spans="1:2" ht="15">
      <c r="A30" s="16" t="s">
        <v>64</v>
      </c>
      <c r="B30" t="e">
        <f>SUM(B31:B32)</f>
        <v>#REF!</v>
      </c>
    </row>
    <row r="31" spans="1:2" ht="15">
      <c r="A31" s="16" t="s">
        <v>65</v>
      </c>
      <c r="B31" t="e">
        <f>Лист1!#REF!+Лист1!F52</f>
        <v>#REF!</v>
      </c>
    </row>
    <row r="32" spans="1:2" ht="15">
      <c r="A32" s="16" t="s">
        <v>66</v>
      </c>
      <c r="B32" t="e">
        <f>Лист1!#REF!</f>
        <v>#REF!</v>
      </c>
    </row>
    <row r="33" spans="1:2" ht="15">
      <c r="A33" s="16" t="s">
        <v>67</v>
      </c>
      <c r="B33" t="e">
        <f>SUM(B34:B38)</f>
        <v>#REF!</v>
      </c>
    </row>
    <row r="34" spans="1:2" ht="15">
      <c r="A34" s="16" t="s">
        <v>68</v>
      </c>
      <c r="B34" t="e">
        <f>Лист1!#REF!</f>
        <v>#REF!</v>
      </c>
    </row>
    <row r="35" s="1" customFormat="1" ht="15">
      <c r="A35" s="16" t="s">
        <v>95</v>
      </c>
    </row>
    <row r="36" spans="1:2" ht="15">
      <c r="A36" s="16" t="s">
        <v>69</v>
      </c>
      <c r="B36" t="e">
        <f>Лист1!#REF!+Лист1!#REF!+Лист1!#REF!</f>
        <v>#REF!</v>
      </c>
    </row>
    <row r="37" spans="1:2" ht="15">
      <c r="A37" s="16" t="s">
        <v>70</v>
      </c>
      <c r="B37" t="e">
        <f>Лист1!#REF!</f>
        <v>#REF!</v>
      </c>
    </row>
    <row r="38" spans="1:2" s="1" customFormat="1" ht="15">
      <c r="A38" s="16" t="s">
        <v>96</v>
      </c>
      <c r="B38" s="1" t="e">
        <f>Лист1!#REF!</f>
        <v>#REF!</v>
      </c>
    </row>
    <row r="39" spans="1:2" ht="15">
      <c r="A39" s="16" t="s">
        <v>71</v>
      </c>
      <c r="B39" t="e">
        <f>SUM(B40:B41)</f>
        <v>#REF!</v>
      </c>
    </row>
    <row r="40" spans="1:2" s="1" customFormat="1" ht="15">
      <c r="A40" s="16" t="s">
        <v>91</v>
      </c>
      <c r="B40" s="1" t="e">
        <f>Лист1!#REF!</f>
        <v>#REF!</v>
      </c>
    </row>
    <row r="41" spans="1:2" ht="15">
      <c r="A41" s="16" t="s">
        <v>72</v>
      </c>
      <c r="B41" t="e">
        <f>Лист1!#REF!</f>
        <v>#REF!</v>
      </c>
    </row>
    <row r="42" spans="1:2" s="1" customFormat="1" ht="15">
      <c r="A42" s="16" t="s">
        <v>103</v>
      </c>
      <c r="B42" s="1" t="e">
        <f>SUM(B43)</f>
        <v>#REF!</v>
      </c>
    </row>
    <row r="43" spans="1:2" s="1" customFormat="1" ht="15">
      <c r="A43" s="16" t="s">
        <v>104</v>
      </c>
      <c r="B43" s="1" t="e">
        <f>Лист1!#REF!</f>
        <v>#REF!</v>
      </c>
    </row>
    <row r="44" spans="1:2" ht="15">
      <c r="A44" s="16" t="s">
        <v>73</v>
      </c>
      <c r="B44" t="e">
        <f>SUM(B45:B46)</f>
        <v>#REF!</v>
      </c>
    </row>
    <row r="45" spans="1:2" ht="15">
      <c r="A45" s="16" t="s">
        <v>74</v>
      </c>
      <c r="B45" t="e">
        <f>Лист1!#REF!</f>
        <v>#REF!</v>
      </c>
    </row>
    <row r="46" spans="1:2" ht="15">
      <c r="A46" s="16" t="s">
        <v>75</v>
      </c>
      <c r="B46" t="e">
        <f>Лист1!#REF!</f>
        <v>#REF!</v>
      </c>
    </row>
    <row r="47" spans="1:2" ht="15">
      <c r="A47" s="18" t="s">
        <v>76</v>
      </c>
      <c r="B47" s="20" t="e">
        <f>SUM(B1,B8,B10,B14,B20,B25,B30,B33,B39,B42,B44)</f>
        <v>#REF!</v>
      </c>
    </row>
    <row r="48" ht="15">
      <c r="B48" s="19" t="e">
        <f>B47-Лист1!F63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Pressa</cp:lastModifiedBy>
  <cp:lastPrinted>2017-05-03T07:15:45Z</cp:lastPrinted>
  <dcterms:created xsi:type="dcterms:W3CDTF">2012-10-23T11:30:22Z</dcterms:created>
  <dcterms:modified xsi:type="dcterms:W3CDTF">2017-09-08T06:08:53Z</dcterms:modified>
  <cp:category/>
  <cp:version/>
  <cp:contentType/>
  <cp:contentStatus/>
</cp:coreProperties>
</file>